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5480" windowHeight="11640" activeTab="0"/>
  </bookViews>
  <sheets>
    <sheet name="Kansilehti" sheetId="1" r:id="rId1"/>
    <sheet name="Opiskelijat" sheetId="2" r:id="rId2"/>
    <sheet name="Tentit" sheetId="3" r:id="rId3"/>
    <sheet name="Harkat" sheetId="4" r:id="rId4"/>
    <sheet name="Arvosanat" sheetId="5" r:id="rId5"/>
    <sheet name="Todistus" sheetId="6" r:id="rId6"/>
    <sheet name="Kooste" sheetId="7" r:id="rId7"/>
    <sheet name="Kaavio" sheetId="8" r:id="rId8"/>
  </sheets>
  <definedNames>
    <definedName name="arvosanat">'Arvosanat'!$A$2:$E$11</definedName>
    <definedName name="CRITERIA" localSheetId="2">'Tentit'!$M$5:$M$6</definedName>
    <definedName name="harkat">'Harkat'!$A:$F</definedName>
    <definedName name="Kooste">#REF!</definedName>
    <definedName name="opisid">'Opiskelijat'!$A:$A</definedName>
    <definedName name="opiskelijat">'Opiskelijat'!$A:$C</definedName>
    <definedName name="tentit">'Tentit'!$A:$L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<sst xmlns="http://schemas.openxmlformats.org/spreadsheetml/2006/main" count="80" uniqueCount="58">
  <si>
    <t>Nimi</t>
  </si>
  <si>
    <t>Teht1</t>
  </si>
  <si>
    <t>Teht2</t>
  </si>
  <si>
    <t>Teht3</t>
  </si>
  <si>
    <t>Teht4</t>
  </si>
  <si>
    <t>Teht5</t>
  </si>
  <si>
    <t>Teht6</t>
  </si>
  <si>
    <t>Bonus</t>
  </si>
  <si>
    <t>Num.arv</t>
  </si>
  <si>
    <t>Arvosana</t>
  </si>
  <si>
    <t>Ankka Hupu</t>
  </si>
  <si>
    <t>Ankka Lupu</t>
  </si>
  <si>
    <t>Ankka Tupu</t>
  </si>
  <si>
    <t>Ankka Aku</t>
  </si>
  <si>
    <t>Susi Sepe</t>
  </si>
  <si>
    <t>Pisteet</t>
  </si>
  <si>
    <t>Numero</t>
  </si>
  <si>
    <t>Hylätty</t>
  </si>
  <si>
    <t>1+</t>
  </si>
  <si>
    <t>-</t>
  </si>
  <si>
    <t>1½</t>
  </si>
  <si>
    <t>2-</t>
  </si>
  <si>
    <t>2+</t>
  </si>
  <si>
    <t>2½</t>
  </si>
  <si>
    <t>3-</t>
  </si>
  <si>
    <t>Email</t>
  </si>
  <si>
    <t>hupu.ankka@ankkalinna.fi</t>
  </si>
  <si>
    <t>lupu.ankka@ankkalinna.fi</t>
  </si>
  <si>
    <t>tupu.ankka@ankkalinna.fi</t>
  </si>
  <si>
    <t>aku.ankka@ankkalinna.fi</t>
  </si>
  <si>
    <t>sepe.susi@ankkalinna.fi</t>
  </si>
  <si>
    <t>ID</t>
  </si>
  <si>
    <t>TenttiPVM</t>
  </si>
  <si>
    <t>YHT.</t>
  </si>
  <si>
    <t>HT2PVM</t>
  </si>
  <si>
    <t>HT1PVM</t>
  </si>
  <si>
    <t>OPISKELIJAID</t>
  </si>
  <si>
    <t>NIMI</t>
  </si>
  <si>
    <t>ARVOSANA</t>
  </si>
  <si>
    <t>Hthyväksyntä</t>
  </si>
  <si>
    <t>HTOK</t>
  </si>
  <si>
    <t>Max of Num.arv</t>
  </si>
  <si>
    <t>EI</t>
  </si>
  <si>
    <t>OK</t>
  </si>
  <si>
    <t>Varoitukset</t>
  </si>
  <si>
    <t>3</t>
  </si>
  <si>
    <t>TODISTUS OPISKELIJAN SUORITUKSESTA</t>
  </si>
  <si>
    <t>23.2.2001</t>
  </si>
  <si>
    <t>KUVAUS:</t>
  </si>
  <si>
    <t>Sovellus on tarkoitettu opiskelijoiden tentti- ja harjoitustyömerkintöjen rekisteröintiin.</t>
  </si>
  <si>
    <t>TEKIJÄ:</t>
  </si>
  <si>
    <t>Petri Heinonen</t>
  </si>
  <si>
    <t>OPISKELIJOIDEN ARVOSANOJEN LASKENTA (MALLIHT)</t>
  </si>
  <si>
    <t>SOTU:</t>
  </si>
  <si>
    <t>000000-0000</t>
  </si>
  <si>
    <t>EMAIL:</t>
  </si>
  <si>
    <t>peheinon@mit.jyu.fi</t>
  </si>
  <si>
    <t>Sovellus toimiin mallina Mikrotietokoneiden ohjelmistot -kurssin harjoitustyöhön.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</si>
</sst>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_ ;\-#,##0.00\ "/>
    <numFmt numFmtId="165" formatCode="mmm/yyyy"/>
  </numFmts>
  <fonts count="8">
    <font>
      <sz val="12"/>
      <name val="Verdana"/>
      <family val="2"/>
    </font>
    <font>
      <sz val="10"/>
      <name val="Arial"/>
      <family val="0"/>
    </font>
    <font>
      <u val="single"/>
      <sz val="12"/>
      <color indexed="36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1" fillId="0" borderId="0" applyFont="0" applyFill="0" applyBorder="0" applyAlignment="0" applyProtection="0"/>
    <xf numFmtId="0" fontId="0" fillId="3" borderId="0">
      <alignment/>
      <protection locked="0"/>
    </xf>
    <xf numFmtId="14" fontId="0" fillId="3" borderId="0">
      <alignment/>
      <protection locked="0"/>
    </xf>
    <xf numFmtId="0" fontId="6" fillId="2" borderId="0" applyNumberFormat="0" applyBorder="0" applyAlignment="0">
      <protection/>
    </xf>
  </cellStyleXfs>
  <cellXfs count="23">
    <xf numFmtId="0" fontId="0" fillId="2" borderId="0" xfId="0" applyAlignment="1">
      <alignment/>
    </xf>
    <xf numFmtId="0" fontId="4" fillId="2" borderId="0" xfId="21">
      <alignment/>
      <protection/>
    </xf>
    <xf numFmtId="0" fontId="4" fillId="2" borderId="0" xfId="21" applyFont="1">
      <alignment/>
      <protection/>
    </xf>
    <xf numFmtId="2" fontId="0" fillId="2" borderId="0" xfId="0" applyNumberFormat="1" applyAlignment="1">
      <alignment/>
    </xf>
    <xf numFmtId="2" fontId="0" fillId="2" borderId="0" xfId="0" applyNumberFormat="1" applyAlignment="1" quotePrefix="1">
      <alignment/>
    </xf>
    <xf numFmtId="49" fontId="0" fillId="2" borderId="0" xfId="0" applyNumberFormat="1" applyAlignment="1">
      <alignment horizontal="center" vertical="center"/>
    </xf>
    <xf numFmtId="14" fontId="0" fillId="2" borderId="0" xfId="0" applyNumberFormat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1" xfId="0" applyBorder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6" fillId="2" borderId="0" xfId="25" applyAlignment="1">
      <alignment/>
      <protection/>
    </xf>
    <xf numFmtId="0" fontId="0" fillId="3" borderId="0" xfId="23">
      <alignment/>
      <protection locked="0"/>
    </xf>
    <xf numFmtId="14" fontId="0" fillId="3" borderId="0" xfId="24">
      <alignment/>
      <protection locked="0"/>
    </xf>
    <xf numFmtId="0" fontId="0" fillId="2" borderId="4" xfId="0" applyBorder="1" applyAlignment="1">
      <alignment/>
    </xf>
    <xf numFmtId="0" fontId="0" fillId="2" borderId="4" xfId="0" applyNumberFormat="1" applyBorder="1" applyAlignment="1">
      <alignment/>
    </xf>
    <xf numFmtId="0" fontId="0" fillId="2" borderId="5" xfId="0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0" fillId="2" borderId="7" xfId="0" applyNumberFormat="1" applyBorder="1" applyAlignment="1">
      <alignment/>
    </xf>
    <xf numFmtId="14" fontId="0" fillId="3" borderId="0" xfId="23" applyNumberFormat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" xfId="21"/>
    <cellStyle name="Percent" xfId="22"/>
    <cellStyle name="syöttö" xfId="23"/>
    <cellStyle name="syöttöpvm" xfId="24"/>
    <cellStyle name="varoitu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[0]Kooste!PivotTable1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Ankka Hupu</c:v>
              </c:pt>
              <c:pt idx="1">
                <c:v>Ankka Lupu</c:v>
              </c:pt>
              <c:pt idx="2">
                <c:v>Ankka Tupu</c:v>
              </c:pt>
              <c:pt idx="3">
                <c:v>Susi Sepe</c:v>
              </c:pt>
            </c:strLit>
          </c:cat>
          <c:val>
            <c:numLit>
              <c:ptCount val="4"/>
              <c:pt idx="3">
                <c:v>3</c:v>
              </c:pt>
            </c:numLit>
          </c:val>
        </c:ser>
        <c:ser>
          <c:idx val="1"/>
          <c:order val="1"/>
          <c:tx>
            <c:v>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Ankka Hupu</c:v>
              </c:pt>
              <c:pt idx="1">
                <c:v>Ankka Lupu</c:v>
              </c:pt>
              <c:pt idx="2">
                <c:v>Ankka Tupu</c:v>
              </c:pt>
              <c:pt idx="3">
                <c:v>Susi Sepe</c:v>
              </c:pt>
            </c:strLit>
          </c:cat>
          <c:val>
            <c:numLit>
              <c:ptCount val="4"/>
              <c:pt idx="0">
                <c:v>2</c:v>
              </c:pt>
              <c:pt idx="1">
                <c:v>3</c:v>
              </c:pt>
              <c:pt idx="2">
                <c:v>3</c:v>
              </c:pt>
            </c:numLit>
          </c:val>
        </c:ser>
        <c:overlap val="100"/>
        <c:axId val="31392684"/>
        <c:axId val="27258541"/>
      </c:barChart>
      <c:catAx>
        <c:axId val="3139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8541"/>
        <c:crosses val="autoZero"/>
        <c:auto val="1"/>
        <c:lblOffset val="100"/>
        <c:noMultiLvlLbl val="0"/>
      </c:catAx>
      <c:valAx>
        <c:axId val="27258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9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4" sheet="Tentit"/>
  </cacheSource>
  <cacheFields count="12">
    <cacheField name="ID">
      <sharedItems containsString="0" containsBlank="1" containsMixedTypes="0" containsNumber="1" containsInteger="1" count="5">
        <m/>
        <n v="5"/>
        <n v="3"/>
        <n v="1"/>
        <n v="2"/>
      </sharedItems>
    </cacheField>
    <cacheField name="Nimi">
      <sharedItems containsBlank="1" containsMixedTypes="0" count="7">
        <s v=""/>
        <s v="Susi Sepe"/>
        <s v="Ankka Tupu"/>
        <s v="Ankka Hupu"/>
        <s v="Ankka Lupu"/>
        <m/>
        <s v="Ankka Aku"/>
      </sharedItems>
    </cacheField>
    <cacheField name="Teht1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2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3">
      <sharedItems containsString="0" containsBlank="1" containsMixedTypes="0" containsNumber="1" containsInteger="1" count="7">
        <m/>
        <n v="4"/>
        <n v="3"/>
        <n v="2"/>
        <n v="1"/>
        <n v="5"/>
        <n v="6"/>
      </sharedItems>
    </cacheField>
    <cacheField name="Teht4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5">
      <sharedItems containsString="0" containsBlank="1" containsMixedTypes="0" containsNumber="1" containsInteger="1" count="5">
        <m/>
        <n v="4"/>
        <n v="3"/>
        <n v="2"/>
        <n v="1"/>
      </sharedItems>
    </cacheField>
    <cacheField name="Teht6">
      <sharedItems containsString="0" containsBlank="1" containsMixedTypes="0" containsNumber="1" containsInteger="1" count="6">
        <m/>
        <n v="4"/>
        <n v="3"/>
        <n v="6"/>
        <n v="5"/>
        <n v="1"/>
      </sharedItems>
    </cacheField>
    <cacheField name="YHT.">
      <sharedItems containsString="0" containsBlank="1" containsMixedTypes="0" containsNumber="1" containsInteger="1" count="9">
        <n v="0"/>
        <n v="24"/>
        <n v="18"/>
        <n v="14"/>
        <n v="20"/>
        <n v="6"/>
        <n v="17"/>
        <n v="13"/>
        <m/>
      </sharedItems>
    </cacheField>
    <cacheField name="Num.arv">
      <sharedItems containsBlank="1" containsMixedTypes="1" containsNumber="1" count="7">
        <s v="Hylätty"/>
        <n v="3"/>
        <n v="2"/>
        <n v="1.5"/>
        <n v="2.5"/>
        <n v="1.25"/>
        <m/>
      </sharedItems>
    </cacheField>
    <cacheField name="TenttiPVM">
      <sharedItems containsDate="1" containsString="0" containsBlank="1" containsMixedTypes="0" count="5">
        <m/>
        <d v="2001-03-04T00:00:00.000"/>
        <d v="2001-02-23T00:00:00.000"/>
        <d v="2001-02-22T00:00:00.000"/>
        <d v="2001-03-03T00:00:00.000"/>
      </sharedItems>
    </cacheField>
    <cacheField name="Hthyv?ksynt?">
      <sharedItems containsBlank="1" containsMixedTypes="0" count="3">
        <s v="EI"/>
        <s v="OK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C8" firstHeaderRow="1" firstDataRow="2" firstDataCol="1"/>
  <pivotFields count="12">
    <pivotField compact="0" outline="0" subtotalTop="0" showAll="0"/>
    <pivotField axis="axisRow" compact="0" outline="0" subtotalTop="0" showAll="0">
      <items count="8">
        <item m="1" x="6"/>
        <item x="3"/>
        <item x="4"/>
        <item x="2"/>
        <item x="1"/>
        <item h="1" x="5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</pivotFields>
  <rowFields count="1">
    <field x="1"/>
  </rowFields>
  <rowItems count="4">
    <i>
      <x v="1"/>
    </i>
    <i>
      <x v="2"/>
    </i>
    <i>
      <x v="3"/>
    </i>
    <i>
      <x v="4"/>
    </i>
  </rowItems>
  <colFields count="1">
    <field x="11"/>
  </colFields>
  <colItems count="2">
    <i>
      <x/>
    </i>
    <i>
      <x v="1"/>
    </i>
  </colItems>
  <dataFields count="1">
    <dataField name="Max of Num.arv" fld="9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heinon@mit.jyu.fi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upu.ankka@ankkalinna.fi" TargetMode="External" /><Relationship Id="rId2" Type="http://schemas.openxmlformats.org/officeDocument/2006/relationships/hyperlink" Target="mailto:sepe.susi@ankkalinna.fi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4:C10"/>
  <sheetViews>
    <sheetView tabSelected="1" workbookViewId="0" topLeftCell="A1">
      <selection activeCell="B10" sqref="B10"/>
    </sheetView>
  </sheetViews>
  <sheetFormatPr defaultColWidth="8.796875" defaultRowHeight="15"/>
  <sheetData>
    <row r="4" ht="15">
      <c r="B4" s="1" t="s">
        <v>52</v>
      </c>
    </row>
    <row r="6" spans="2:3" ht="15">
      <c r="B6" s="1" t="s">
        <v>48</v>
      </c>
      <c r="C6" t="s">
        <v>49</v>
      </c>
    </row>
    <row r="7" spans="2:3" ht="15">
      <c r="B7" s="1"/>
      <c r="C7" t="s">
        <v>57</v>
      </c>
    </row>
    <row r="8" spans="2:3" ht="15">
      <c r="B8" s="2" t="s">
        <v>50</v>
      </c>
      <c r="C8" t="s">
        <v>51</v>
      </c>
    </row>
    <row r="9" spans="2:3" ht="15">
      <c r="B9" s="1" t="s">
        <v>53</v>
      </c>
      <c r="C9" t="s">
        <v>54</v>
      </c>
    </row>
    <row r="10" spans="2:3" ht="15">
      <c r="B10" s="1" t="s">
        <v>55</v>
      </c>
      <c r="C10" t="s">
        <v>56</v>
      </c>
    </row>
  </sheetData>
  <sheetProtection sheet="1" objects="1" scenarios="1"/>
  <hyperlinks>
    <hyperlink ref="C10" r:id="rId1" display="peheinon@mit.jyu.fi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selection activeCell="C34" sqref="C34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3" width="22.69921875" style="0" bestFit="1" customWidth="1"/>
    <col min="4" max="4" width="11.09765625" style="0" customWidth="1"/>
    <col min="5" max="5" width="18.796875" style="0" customWidth="1"/>
    <col min="6" max="6" width="13.3984375" style="0" bestFit="1" customWidth="1"/>
  </cols>
  <sheetData>
    <row r="1" spans="1:6" ht="15">
      <c r="A1" s="2" t="s">
        <v>31</v>
      </c>
      <c r="B1" s="1" t="s">
        <v>0</v>
      </c>
      <c r="C1" s="1" t="s">
        <v>25</v>
      </c>
      <c r="D1" s="2" t="s">
        <v>44</v>
      </c>
      <c r="E1" s="2"/>
      <c r="F1" s="1"/>
    </row>
    <row r="2" spans="1:5" ht="15">
      <c r="A2">
        <v>4</v>
      </c>
      <c r="B2" t="s">
        <v>13</v>
      </c>
      <c r="C2" t="s">
        <v>29</v>
      </c>
      <c r="D2" s="13">
        <f>IF(COUNTIF(opisid,A2)&gt;1,"Kahdella ei voi olla samaa ID-numeroa","")</f>
      </c>
      <c r="E2" s="13"/>
    </row>
    <row r="3" spans="1:5" ht="15">
      <c r="A3">
        <v>1</v>
      </c>
      <c r="B3" t="s">
        <v>10</v>
      </c>
      <c r="C3" t="s">
        <v>26</v>
      </c>
      <c r="D3" s="13">
        <f>IF(COUNTIF(opisid,A3)&gt;1,"Kahdella ei voi olla samaa ID-numeroa","")</f>
      </c>
      <c r="E3" s="13"/>
    </row>
    <row r="4" spans="1:5" ht="15">
      <c r="A4">
        <v>2</v>
      </c>
      <c r="B4" t="s">
        <v>11</v>
      </c>
      <c r="C4" t="s">
        <v>27</v>
      </c>
      <c r="D4" s="13">
        <f>IF(COUNTIF(opisid,A4)&gt;1,"Kahdella ei voi olla samaa ID-numeroa","")</f>
      </c>
      <c r="E4" s="13"/>
    </row>
    <row r="5" spans="1:5" ht="15">
      <c r="A5">
        <v>3</v>
      </c>
      <c r="B5" t="s">
        <v>12</v>
      </c>
      <c r="C5" t="s">
        <v>28</v>
      </c>
      <c r="D5" s="13">
        <f>IF(COUNTIF(opisid,A5)&gt;1,"Kahdella ei voi olla samaa ID-numeroa","")</f>
      </c>
      <c r="E5" s="13"/>
    </row>
    <row r="6" spans="1:5" ht="15">
      <c r="A6">
        <v>5</v>
      </c>
      <c r="B6" t="s">
        <v>14</v>
      </c>
      <c r="C6" t="s">
        <v>30</v>
      </c>
      <c r="D6" s="13">
        <f>IF(COUNTIF(opisid,A6)&gt;1,"Kahdella ei voi olla samaa ID-numeroa","")</f>
      </c>
      <c r="E6" s="13"/>
    </row>
    <row r="7" ht="15">
      <c r="E7" s="13"/>
    </row>
    <row r="8" spans="4:5" ht="15">
      <c r="D8" s="13"/>
      <c r="E8" s="13"/>
    </row>
    <row r="9" spans="4:5" ht="15">
      <c r="D9" s="13"/>
      <c r="E9" s="13"/>
    </row>
    <row r="10" spans="4:5" ht="15">
      <c r="D10" s="13"/>
      <c r="E10" s="13"/>
    </row>
    <row r="11" spans="4:5" ht="15">
      <c r="D11" s="13"/>
      <c r="E11" s="13"/>
    </row>
    <row r="12" spans="4:5" ht="15">
      <c r="D12" s="13"/>
      <c r="E12" s="13"/>
    </row>
    <row r="13" spans="4:5" ht="15">
      <c r="D13" s="13"/>
      <c r="E13" s="13"/>
    </row>
    <row r="14" spans="4:5" ht="15">
      <c r="D14" s="13"/>
      <c r="E14" s="13"/>
    </row>
    <row r="15" spans="4:5" ht="15">
      <c r="D15" s="13"/>
      <c r="E15" s="13"/>
    </row>
    <row r="16" spans="4:5" ht="15">
      <c r="D16" s="13"/>
      <c r="E16" s="13"/>
    </row>
    <row r="17" spans="4:5" ht="15">
      <c r="D17" s="13"/>
      <c r="E17" s="13"/>
    </row>
    <row r="18" spans="4:5" ht="15">
      <c r="D18" s="13"/>
      <c r="E18" s="13"/>
    </row>
    <row r="19" spans="4:5" ht="15">
      <c r="D19" s="13"/>
      <c r="E19" s="13"/>
    </row>
    <row r="20" spans="4:5" ht="15">
      <c r="D20" s="13"/>
      <c r="E20" s="13"/>
    </row>
    <row r="21" spans="4:5" ht="15">
      <c r="D21" s="13"/>
      <c r="E21" s="13"/>
    </row>
    <row r="22" spans="4:5" ht="15">
      <c r="D22" s="13"/>
      <c r="E22" s="13"/>
    </row>
    <row r="23" spans="4:5" ht="15">
      <c r="D23" s="13"/>
      <c r="E23" s="13"/>
    </row>
    <row r="24" spans="4:5" ht="15">
      <c r="D24" s="13"/>
      <c r="E24" s="13"/>
    </row>
    <row r="25" spans="4:5" ht="15">
      <c r="D25" s="13"/>
      <c r="E25" s="13"/>
    </row>
    <row r="26" spans="4:5" ht="15">
      <c r="D26" s="13"/>
      <c r="E26" s="13"/>
    </row>
    <row r="27" spans="4:5" ht="15">
      <c r="D27" s="13"/>
      <c r="E27" s="13"/>
    </row>
    <row r="28" spans="4:5" ht="15">
      <c r="D28" s="13"/>
      <c r="E28" s="13"/>
    </row>
    <row r="29" spans="4:5" ht="15">
      <c r="D29" s="13"/>
      <c r="E29" s="13"/>
    </row>
    <row r="30" spans="4:5" ht="15">
      <c r="D30" s="13"/>
      <c r="E30" s="13"/>
    </row>
    <row r="31" spans="4:5" ht="15">
      <c r="D31" s="13"/>
      <c r="E31" s="13"/>
    </row>
    <row r="32" spans="4:5" ht="15">
      <c r="D32" s="13"/>
      <c r="E32" s="13"/>
    </row>
    <row r="33" spans="4:5" ht="15">
      <c r="D33" s="13"/>
      <c r="E33" s="13"/>
    </row>
    <row r="34" spans="4:5" ht="15">
      <c r="D34" s="13"/>
      <c r="E34" s="13"/>
    </row>
    <row r="35" spans="4:5" ht="15"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4:5" ht="15">
      <c r="D39" s="13"/>
      <c r="E39" s="13"/>
    </row>
    <row r="40" spans="4:5" ht="15">
      <c r="D40" s="13"/>
      <c r="E40" s="13"/>
    </row>
    <row r="41" spans="4:5" ht="15">
      <c r="D41" s="13"/>
      <c r="E41" s="13"/>
    </row>
    <row r="42" spans="4:5" ht="15">
      <c r="D42" s="13"/>
      <c r="E42" s="13"/>
    </row>
    <row r="43" spans="4:5" ht="15">
      <c r="D43" s="13"/>
      <c r="E43" s="13"/>
    </row>
    <row r="44" spans="4:5" ht="15">
      <c r="D44" s="13"/>
      <c r="E44" s="13"/>
    </row>
    <row r="45" spans="4:5" ht="15">
      <c r="D45" s="13"/>
      <c r="E45" s="13"/>
    </row>
    <row r="46" spans="4:5" ht="15">
      <c r="D46" s="13"/>
      <c r="E46" s="13"/>
    </row>
    <row r="47" spans="4:5" ht="15">
      <c r="D47" s="13"/>
      <c r="E47" s="13"/>
    </row>
    <row r="48" spans="4:5" ht="15">
      <c r="D48" s="13"/>
      <c r="E48" s="13"/>
    </row>
    <row r="49" spans="4:5" ht="15">
      <c r="D49" s="13"/>
      <c r="E49" s="13"/>
    </row>
    <row r="50" spans="4:5" ht="15">
      <c r="D50" s="13"/>
      <c r="E50" s="13"/>
    </row>
    <row r="51" spans="4:5" ht="15">
      <c r="D51" s="13"/>
      <c r="E51" s="13"/>
    </row>
    <row r="52" spans="4:5" ht="15">
      <c r="D52" s="13"/>
      <c r="E52" s="13"/>
    </row>
    <row r="53" spans="4:5" ht="15">
      <c r="D53" s="13"/>
      <c r="E53" s="13"/>
    </row>
    <row r="54" spans="4:5" ht="15">
      <c r="D54" s="13"/>
      <c r="E54" s="13"/>
    </row>
    <row r="55" spans="4:5" ht="15">
      <c r="D55" s="13"/>
      <c r="E55" s="13"/>
    </row>
    <row r="56" spans="4:5" ht="15">
      <c r="D56" s="13"/>
      <c r="E56" s="13"/>
    </row>
    <row r="57" spans="4:5" ht="15">
      <c r="D57" s="13"/>
      <c r="E57" s="13"/>
    </row>
    <row r="58" spans="4:5" ht="15">
      <c r="D58" s="13"/>
      <c r="E58" s="13"/>
    </row>
    <row r="59" spans="4:5" ht="15">
      <c r="D59" s="13"/>
      <c r="E59" s="13"/>
    </row>
    <row r="60" spans="4:5" ht="15">
      <c r="D60" s="13"/>
      <c r="E60" s="13"/>
    </row>
    <row r="61" spans="4:5" ht="15">
      <c r="D61" s="13"/>
      <c r="E61" s="13"/>
    </row>
    <row r="62" spans="4:5" ht="15">
      <c r="D62" s="13"/>
      <c r="E62" s="13"/>
    </row>
    <row r="63" spans="4:5" ht="15">
      <c r="D63" s="13"/>
      <c r="E63" s="13"/>
    </row>
    <row r="64" spans="4:5" ht="15">
      <c r="D64" s="13"/>
      <c r="E64" s="13"/>
    </row>
    <row r="65" spans="4:5" ht="15">
      <c r="D65" s="13"/>
      <c r="E65" s="13"/>
    </row>
    <row r="66" spans="4:5" ht="15">
      <c r="D66" s="13"/>
      <c r="E66" s="13"/>
    </row>
    <row r="67" spans="4:5" ht="15">
      <c r="D67" s="13"/>
      <c r="E67" s="13"/>
    </row>
    <row r="68" spans="4:5" ht="15">
      <c r="D68" s="13"/>
      <c r="E68" s="13"/>
    </row>
    <row r="69" spans="4:5" ht="15">
      <c r="D69" s="13"/>
      <c r="E69" s="13"/>
    </row>
    <row r="70" spans="4:5" ht="15">
      <c r="D70" s="13"/>
      <c r="E70" s="13"/>
    </row>
    <row r="71" spans="4:5" ht="15">
      <c r="D71" s="13"/>
      <c r="E71" s="13"/>
    </row>
    <row r="72" spans="4:5" ht="15">
      <c r="D72" s="13"/>
      <c r="E72" s="13"/>
    </row>
    <row r="73" spans="4:5" ht="15">
      <c r="D73" s="13"/>
      <c r="E73" s="13"/>
    </row>
    <row r="74" spans="4:5" ht="15">
      <c r="D74" s="13"/>
      <c r="E74" s="13"/>
    </row>
    <row r="75" spans="4:5" ht="15">
      <c r="D75" s="13"/>
      <c r="E75" s="13"/>
    </row>
    <row r="76" spans="4:5" ht="15">
      <c r="D76" s="13"/>
      <c r="E76" s="13"/>
    </row>
    <row r="77" spans="4:5" ht="15">
      <c r="D77" s="13"/>
      <c r="E77" s="13"/>
    </row>
    <row r="78" spans="4:5" ht="15">
      <c r="D78" s="13"/>
      <c r="E78" s="13"/>
    </row>
    <row r="79" spans="4:5" ht="15">
      <c r="D79" s="13"/>
      <c r="E79" s="13"/>
    </row>
    <row r="80" spans="4:5" ht="15">
      <c r="D80" s="13"/>
      <c r="E80" s="13"/>
    </row>
    <row r="81" spans="4:5" ht="15">
      <c r="D81" s="13"/>
      <c r="E81" s="13"/>
    </row>
    <row r="82" spans="4:5" ht="15">
      <c r="D82" s="13"/>
      <c r="E82" s="13"/>
    </row>
    <row r="83" spans="4:5" ht="15">
      <c r="D83" s="13"/>
      <c r="E83" s="13"/>
    </row>
    <row r="84" spans="4:5" ht="15">
      <c r="D84" s="13"/>
      <c r="E84" s="13"/>
    </row>
    <row r="85" spans="4:5" ht="15">
      <c r="D85" s="13"/>
      <c r="E85" s="13"/>
    </row>
    <row r="86" spans="4:5" ht="15">
      <c r="D86" s="13"/>
      <c r="E86" s="13"/>
    </row>
    <row r="87" spans="4:5" ht="15">
      <c r="D87" s="13"/>
      <c r="E87" s="13"/>
    </row>
    <row r="88" spans="4:5" ht="15">
      <c r="D88" s="13"/>
      <c r="E88" s="13"/>
    </row>
    <row r="89" spans="4:5" ht="15">
      <c r="D89" s="13"/>
      <c r="E89" s="13"/>
    </row>
    <row r="90" spans="4:5" ht="15">
      <c r="D90" s="13"/>
      <c r="E90" s="13"/>
    </row>
    <row r="91" spans="4:5" ht="15">
      <c r="D91" s="13"/>
      <c r="E91" s="13"/>
    </row>
    <row r="92" spans="4:5" ht="15">
      <c r="D92" s="13"/>
      <c r="E92" s="13"/>
    </row>
    <row r="93" spans="4:5" ht="15">
      <c r="D93" s="13"/>
      <c r="E93" s="13"/>
    </row>
    <row r="94" spans="4:5" ht="15">
      <c r="D94" s="13"/>
      <c r="E94" s="13"/>
    </row>
    <row r="95" spans="4:5" ht="15">
      <c r="D95" s="13"/>
      <c r="E95" s="13"/>
    </row>
    <row r="96" spans="4:5" ht="15">
      <c r="D96" s="13"/>
      <c r="E96" s="13"/>
    </row>
    <row r="97" spans="4:5" ht="15">
      <c r="D97" s="13"/>
      <c r="E97" s="13"/>
    </row>
    <row r="98" spans="4:5" ht="15">
      <c r="D98" s="13"/>
      <c r="E98" s="13"/>
    </row>
    <row r="99" ht="15">
      <c r="D99" s="13"/>
    </row>
    <row r="100" ht="15">
      <c r="D100" s="13"/>
    </row>
  </sheetData>
  <sheetProtection sheet="1" objects="1" scenarios="1"/>
  <hyperlinks>
    <hyperlink ref="C2" r:id="rId1" display="hupu.ankka@ankkalinna.fi"/>
    <hyperlink ref="C6" r:id="rId2" display="sepe.susi@ankkalinna.f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workbookViewId="0" topLeftCell="A1">
      <selection activeCell="E23" sqref="E23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09765625" style="0" customWidth="1"/>
    <col min="10" max="10" width="8.3984375" style="0" bestFit="1" customWidth="1"/>
    <col min="11" max="11" width="11" style="0" customWidth="1"/>
    <col min="12" max="16384" width="12.59765625" style="0" customWidth="1"/>
  </cols>
  <sheetData>
    <row r="1" spans="1:12" ht="15">
      <c r="A1" s="1" t="s">
        <v>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33</v>
      </c>
      <c r="J1" s="1" t="s">
        <v>8</v>
      </c>
      <c r="K1" s="2" t="s">
        <v>32</v>
      </c>
      <c r="L1" s="1" t="s">
        <v>39</v>
      </c>
    </row>
    <row r="2" spans="1:12" ht="15" hidden="1">
      <c r="A2" s="14"/>
      <c r="B2">
        <f aca="true" t="shared" si="0" ref="B2:B13">IF(ISNA(VLOOKUP(A2,opiskelijat,2,FALSE)),"",VLOOKUP(A2,opiskelijat,2,FALSE))</f>
      </c>
      <c r="C2" s="14"/>
      <c r="D2" s="14"/>
      <c r="E2" s="14"/>
      <c r="F2" s="14"/>
      <c r="G2" s="14"/>
      <c r="H2" s="14"/>
      <c r="I2">
        <f aca="true" t="shared" si="1" ref="I2:I13">SUM(C2:H2)</f>
        <v>0</v>
      </c>
      <c r="J2" t="str">
        <f>VLOOKUP(I2,arvosanat,4,TRUE)</f>
        <v>Hylätty</v>
      </c>
      <c r="K2" s="15"/>
      <c r="L2" t="str">
        <f aca="true" t="shared" si="2" ref="L2:L13">IF(OR(ISNA(VLOOKUP(A2,harkat,6,FALSE)),IF(ISNA(VLOOKUP(A2,harkat,6,FALSE)="EI"),TRUE,VLOOKUP(A2,harkat,6,FALSE)="EI")),"EI","OK")</f>
        <v>EI</v>
      </c>
    </row>
    <row r="3" spans="1:12" ht="15">
      <c r="A3" s="14">
        <v>5</v>
      </c>
      <c r="B3" t="str">
        <f t="shared" si="0"/>
        <v>Susi Sepe</v>
      </c>
      <c r="C3" s="14">
        <v>4</v>
      </c>
      <c r="D3" s="14">
        <v>4</v>
      </c>
      <c r="E3" s="14">
        <v>4</v>
      </c>
      <c r="F3" s="14">
        <v>4</v>
      </c>
      <c r="G3" s="14">
        <v>4</v>
      </c>
      <c r="H3" s="14">
        <v>4</v>
      </c>
      <c r="I3">
        <f>SUM(C3:H3)</f>
        <v>24</v>
      </c>
      <c r="J3">
        <f>VLOOKUP(I3,arvosanat,4,TRUE)</f>
        <v>3</v>
      </c>
      <c r="K3" s="15">
        <v>36954</v>
      </c>
      <c r="L3" t="str">
        <f>IF(OR(ISNA(VLOOKUP(A3,harkat,6,FALSE)),IF(ISNA(VLOOKUP(A3,harkat,6,FALSE)="EI"),TRUE,VLOOKUP(A3,harkat,6,FALSE)="EI")),"EI","OK")</f>
        <v>EI</v>
      </c>
    </row>
    <row r="4" spans="1:12" ht="15">
      <c r="A4" s="14">
        <v>3</v>
      </c>
      <c r="B4" t="str">
        <f t="shared" si="0"/>
        <v>Ankka Tupu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>
        <f>SUM(C4:H4)</f>
        <v>18</v>
      </c>
      <c r="J4">
        <f>VLOOKUP(I4,arvosanat,4,TRUE)</f>
        <v>2</v>
      </c>
      <c r="K4" s="15">
        <v>36945</v>
      </c>
      <c r="L4" t="str">
        <f>IF(OR(ISNA(VLOOKUP(A4,harkat,6,FALSE)),IF(ISNA(VLOOKUP(A4,harkat,6,FALSE)="EI"),TRUE,VLOOKUP(A4,harkat,6,FALSE)="EI")),"EI","OK")</f>
        <v>OK</v>
      </c>
    </row>
    <row r="5" spans="1:13" ht="15">
      <c r="A5" s="14">
        <v>3</v>
      </c>
      <c r="B5" t="str">
        <f t="shared" si="0"/>
        <v>Ankka Tupu</v>
      </c>
      <c r="C5" s="14">
        <v>3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>
        <f t="shared" si="1"/>
        <v>18</v>
      </c>
      <c r="J5">
        <f>VLOOKUP(I5,arvosanat,4,TRUE)</f>
        <v>2</v>
      </c>
      <c r="K5" s="15">
        <v>36945</v>
      </c>
      <c r="L5" t="str">
        <f t="shared" si="2"/>
        <v>OK</v>
      </c>
      <c r="M5" s="2" t="s">
        <v>32</v>
      </c>
    </row>
    <row r="6" spans="1:13" ht="15">
      <c r="A6" s="14">
        <v>1</v>
      </c>
      <c r="B6" t="str">
        <f t="shared" si="0"/>
        <v>Ankka Hupu</v>
      </c>
      <c r="C6" s="14">
        <v>2</v>
      </c>
      <c r="D6" s="14">
        <v>3</v>
      </c>
      <c r="E6" s="14">
        <v>2</v>
      </c>
      <c r="F6" s="14">
        <v>2</v>
      </c>
      <c r="G6" s="14">
        <v>2</v>
      </c>
      <c r="H6" s="14">
        <v>3</v>
      </c>
      <c r="I6">
        <f t="shared" si="1"/>
        <v>14</v>
      </c>
      <c r="J6">
        <f>VLOOKUP(I6,arvosanat,4,TRUE)</f>
        <v>1.5</v>
      </c>
      <c r="K6" s="15">
        <v>36944</v>
      </c>
      <c r="L6" t="str">
        <f t="shared" si="2"/>
        <v>OK</v>
      </c>
      <c r="M6" s="22">
        <v>36944</v>
      </c>
    </row>
    <row r="7" spans="1:12" ht="15">
      <c r="A7" s="14">
        <v>2</v>
      </c>
      <c r="B7" t="str">
        <f t="shared" si="0"/>
        <v>Ankka Lupu</v>
      </c>
      <c r="C7" s="14">
        <v>6</v>
      </c>
      <c r="D7" s="14">
        <v>2</v>
      </c>
      <c r="E7" s="14">
        <v>2</v>
      </c>
      <c r="F7" s="14">
        <v>4</v>
      </c>
      <c r="G7" s="14">
        <v>4</v>
      </c>
      <c r="H7" s="14">
        <v>6</v>
      </c>
      <c r="I7">
        <f t="shared" si="1"/>
        <v>24</v>
      </c>
      <c r="J7">
        <f aca="true" t="shared" si="3" ref="J7:J13">VLOOKUP(I7,arvosanat,4,TRUE)</f>
        <v>3</v>
      </c>
      <c r="K7" s="15">
        <v>36944</v>
      </c>
      <c r="L7" t="str">
        <f t="shared" si="2"/>
        <v>OK</v>
      </c>
    </row>
    <row r="8" spans="1:12" ht="15">
      <c r="A8" s="14">
        <v>3</v>
      </c>
      <c r="B8" t="str">
        <f t="shared" si="0"/>
        <v>Ankka Tupu</v>
      </c>
      <c r="C8" s="14">
        <v>4</v>
      </c>
      <c r="D8" s="14">
        <v>4</v>
      </c>
      <c r="E8" s="14">
        <v>3</v>
      </c>
      <c r="F8" s="14">
        <v>4</v>
      </c>
      <c r="G8" s="14">
        <v>4</v>
      </c>
      <c r="H8" s="14">
        <v>5</v>
      </c>
      <c r="I8">
        <f t="shared" si="1"/>
        <v>24</v>
      </c>
      <c r="J8">
        <f t="shared" si="3"/>
        <v>3</v>
      </c>
      <c r="K8" s="15">
        <v>36944</v>
      </c>
      <c r="L8" t="str">
        <f t="shared" si="2"/>
        <v>OK</v>
      </c>
    </row>
    <row r="9" spans="1:12" ht="15">
      <c r="A9" s="14">
        <v>5</v>
      </c>
      <c r="B9" t="str">
        <f t="shared" si="0"/>
        <v>Susi Sepe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>
        <f t="shared" si="1"/>
        <v>6</v>
      </c>
      <c r="J9" t="str">
        <f t="shared" si="3"/>
        <v>Hylätty</v>
      </c>
      <c r="K9" s="15">
        <v>36944</v>
      </c>
      <c r="L9" t="str">
        <f t="shared" si="2"/>
        <v>EI</v>
      </c>
    </row>
    <row r="10" spans="1:12" ht="15">
      <c r="A10" s="14">
        <v>1</v>
      </c>
      <c r="B10" t="str">
        <f t="shared" si="0"/>
        <v>Ankka Hupu</v>
      </c>
      <c r="C10" s="14">
        <v>3</v>
      </c>
      <c r="D10" s="14">
        <v>3</v>
      </c>
      <c r="E10" s="14">
        <v>3</v>
      </c>
      <c r="F10" s="14">
        <v>3</v>
      </c>
      <c r="G10" s="14">
        <v>3</v>
      </c>
      <c r="H10" s="14">
        <v>3</v>
      </c>
      <c r="I10">
        <f t="shared" si="1"/>
        <v>18</v>
      </c>
      <c r="J10">
        <f t="shared" si="3"/>
        <v>2</v>
      </c>
      <c r="K10" s="15">
        <v>36953</v>
      </c>
      <c r="L10" t="str">
        <f t="shared" si="2"/>
        <v>OK</v>
      </c>
    </row>
    <row r="11" spans="1:12" ht="15">
      <c r="A11" s="14">
        <v>2</v>
      </c>
      <c r="B11" t="str">
        <f t="shared" si="0"/>
        <v>Ankka Lupu</v>
      </c>
      <c r="C11" s="14">
        <v>5</v>
      </c>
      <c r="D11" s="14">
        <v>5</v>
      </c>
      <c r="E11" s="14">
        <v>5</v>
      </c>
      <c r="F11" s="14">
        <v>3</v>
      </c>
      <c r="G11" s="14">
        <v>3</v>
      </c>
      <c r="H11" s="14">
        <v>3</v>
      </c>
      <c r="I11">
        <f t="shared" si="1"/>
        <v>24</v>
      </c>
      <c r="J11">
        <f t="shared" si="3"/>
        <v>3</v>
      </c>
      <c r="K11" s="15">
        <v>36953</v>
      </c>
      <c r="L11" t="str">
        <f t="shared" si="2"/>
        <v>OK</v>
      </c>
    </row>
    <row r="12" spans="1:12" ht="15">
      <c r="A12" s="14">
        <v>3</v>
      </c>
      <c r="B12" t="str">
        <f t="shared" si="0"/>
        <v>Ankka Tupu</v>
      </c>
      <c r="C12" s="14">
        <v>1</v>
      </c>
      <c r="D12" s="14">
        <v>1</v>
      </c>
      <c r="E12" s="14">
        <v>6</v>
      </c>
      <c r="F12" s="14">
        <v>3</v>
      </c>
      <c r="G12" s="14">
        <v>3</v>
      </c>
      <c r="H12" s="14">
        <v>3</v>
      </c>
      <c r="I12">
        <f t="shared" si="1"/>
        <v>17</v>
      </c>
      <c r="J12">
        <f t="shared" si="3"/>
        <v>2</v>
      </c>
      <c r="K12" s="15">
        <v>36953</v>
      </c>
      <c r="L12" t="str">
        <f t="shared" si="2"/>
        <v>OK</v>
      </c>
    </row>
    <row r="13" spans="1:12" ht="15">
      <c r="A13" s="14">
        <v>5</v>
      </c>
      <c r="B13" t="str">
        <f t="shared" si="0"/>
        <v>Susi Sepe</v>
      </c>
      <c r="C13" s="14">
        <v>1</v>
      </c>
      <c r="D13" s="14">
        <v>1</v>
      </c>
      <c r="E13" s="14">
        <v>2</v>
      </c>
      <c r="F13" s="14">
        <v>5</v>
      </c>
      <c r="G13" s="14">
        <v>3</v>
      </c>
      <c r="H13" s="14">
        <v>1</v>
      </c>
      <c r="I13">
        <f t="shared" si="1"/>
        <v>13</v>
      </c>
      <c r="J13">
        <f t="shared" si="3"/>
        <v>1.25</v>
      </c>
      <c r="K13" s="15">
        <v>36953</v>
      </c>
      <c r="L13" t="str">
        <f t="shared" si="2"/>
        <v>EI</v>
      </c>
    </row>
    <row r="14" ht="15">
      <c r="K14" s="6"/>
    </row>
    <row r="15" ht="15">
      <c r="K15" s="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"/>
  <sheetViews>
    <sheetView workbookViewId="0" topLeftCell="A1">
      <selection activeCell="E26" sqref="E26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4" max="5" width="9.09765625" style="0" bestFit="1" customWidth="1"/>
  </cols>
  <sheetData>
    <row r="1" spans="1:6" ht="15">
      <c r="A1" s="1" t="s">
        <v>31</v>
      </c>
      <c r="B1" s="1" t="s">
        <v>0</v>
      </c>
      <c r="C1" s="1" t="s">
        <v>7</v>
      </c>
      <c r="D1" s="1" t="s">
        <v>35</v>
      </c>
      <c r="E1" s="1" t="s">
        <v>34</v>
      </c>
      <c r="F1" s="1" t="s">
        <v>40</v>
      </c>
    </row>
    <row r="2" spans="2:6" ht="15" hidden="1">
      <c r="B2">
        <f>IF(ISNA(VLOOKUP(A2,opiskelijat,2,FALSE)),"",VLOOKUP(A2,opiskelijat,2,FALSE))</f>
      </c>
      <c r="F2" t="str">
        <f>IF(OR(ISBLANK(D2),ISBLANK(E2)),"EI","OK")</f>
        <v>EI</v>
      </c>
    </row>
    <row r="3" spans="1:6" ht="15">
      <c r="A3">
        <v>4</v>
      </c>
      <c r="B3" t="str">
        <f>IF(ISNA(VLOOKUP(A3,opiskelijat,2,FALSE)),"",VLOOKUP(A3,opiskelijat,2,FALSE))</f>
        <v>Ankka Aku</v>
      </c>
      <c r="C3">
        <v>2</v>
      </c>
      <c r="D3" t="s">
        <v>47</v>
      </c>
      <c r="E3" t="s">
        <v>47</v>
      </c>
      <c r="F3" t="str">
        <f>IF(OR(ISBLANK(D3),ISBLANK(E3)),"EI","OK")</f>
        <v>OK</v>
      </c>
    </row>
    <row r="4" spans="1:6" ht="15">
      <c r="A4">
        <v>1</v>
      </c>
      <c r="B4" t="str">
        <f>VLOOKUP(A4,opiskelijat,2,FALSE)</f>
        <v>Ankka Hupu</v>
      </c>
      <c r="C4">
        <v>2</v>
      </c>
      <c r="D4" s="6">
        <v>36944</v>
      </c>
      <c r="E4" s="6">
        <v>36944</v>
      </c>
      <c r="F4" t="str">
        <f>IF(OR(ISBLANK(D4),ISBLANK(E4)),"EI","OK")</f>
        <v>OK</v>
      </c>
    </row>
    <row r="5" spans="1:6" ht="15">
      <c r="A5">
        <v>2</v>
      </c>
      <c r="B5" t="str">
        <f>VLOOKUP(A5,opiskelijat,2,FALSE)</f>
        <v>Ankka Lupu</v>
      </c>
      <c r="C5">
        <v>2</v>
      </c>
      <c r="D5" s="6">
        <v>36944</v>
      </c>
      <c r="E5" s="6">
        <v>36944</v>
      </c>
      <c r="F5" t="str">
        <f>IF(OR(ISBLANK(D5),ISBLANK(E5)),"EI","OK")</f>
        <v>OK</v>
      </c>
    </row>
    <row r="6" spans="1:6" ht="15">
      <c r="A6">
        <v>3</v>
      </c>
      <c r="B6" t="str">
        <f>VLOOKUP(A6,opiskelijat,2,FALSE)</f>
        <v>Ankka Tupu</v>
      </c>
      <c r="C6">
        <v>1</v>
      </c>
      <c r="D6" s="6">
        <v>36944</v>
      </c>
      <c r="E6" s="6">
        <v>36973</v>
      </c>
      <c r="F6" t="str">
        <f>IF(OR(ISBLANK(D6),ISBLANK(E6)),"EI","OK")</f>
        <v>OK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1"/>
  <sheetViews>
    <sheetView workbookViewId="0" topLeftCell="A1">
      <selection activeCell="D26" sqref="D26"/>
    </sheetView>
  </sheetViews>
  <sheetFormatPr defaultColWidth="8.796875" defaultRowHeight="15"/>
  <cols>
    <col min="1" max="1" width="10" style="0" customWidth="1"/>
    <col min="2" max="2" width="2.296875" style="0" customWidth="1"/>
    <col min="3" max="3" width="7.796875" style="0" customWidth="1"/>
    <col min="4" max="4" width="11.296875" style="0" customWidth="1"/>
    <col min="5" max="5" width="13.09765625" style="0" customWidth="1"/>
    <col min="6" max="16384" width="12.59765625" style="0" customWidth="1"/>
  </cols>
  <sheetData>
    <row r="1" spans="1:5" ht="15">
      <c r="A1" s="1" t="s">
        <v>15</v>
      </c>
      <c r="B1" s="1"/>
      <c r="C1" s="1"/>
      <c r="D1" s="1" t="s">
        <v>16</v>
      </c>
      <c r="E1" s="1" t="s">
        <v>9</v>
      </c>
    </row>
    <row r="2" spans="1:5" ht="15">
      <c r="A2" s="3">
        <v>0</v>
      </c>
      <c r="B2" s="4"/>
      <c r="C2" s="3"/>
      <c r="D2" s="3" t="s">
        <v>17</v>
      </c>
      <c r="E2" s="5" t="s">
        <v>17</v>
      </c>
    </row>
    <row r="3" spans="1:5" ht="15">
      <c r="A3" s="3">
        <v>12</v>
      </c>
      <c r="B3" s="4"/>
      <c r="C3" s="3"/>
      <c r="D3" s="3">
        <v>1</v>
      </c>
      <c r="E3" s="5">
        <v>1</v>
      </c>
    </row>
    <row r="4" spans="1:5" ht="15">
      <c r="A4" s="3">
        <v>13</v>
      </c>
      <c r="B4" s="4"/>
      <c r="C4" s="3"/>
      <c r="D4" s="3">
        <v>1.25</v>
      </c>
      <c r="E4" s="5" t="s">
        <v>18</v>
      </c>
    </row>
    <row r="5" spans="1:5" ht="15">
      <c r="A5" s="3">
        <v>14</v>
      </c>
      <c r="B5" s="4" t="s">
        <v>19</v>
      </c>
      <c r="C5" s="3">
        <v>15.5</v>
      </c>
      <c r="D5" s="3">
        <v>1.5</v>
      </c>
      <c r="E5" s="5" t="s">
        <v>20</v>
      </c>
    </row>
    <row r="6" spans="1:5" ht="15">
      <c r="A6" s="3">
        <v>15.5</v>
      </c>
      <c r="B6" s="4" t="s">
        <v>19</v>
      </c>
      <c r="C6" s="3">
        <v>17</v>
      </c>
      <c r="D6" s="3">
        <v>1.75</v>
      </c>
      <c r="E6" s="5" t="s">
        <v>21</v>
      </c>
    </row>
    <row r="7" spans="1:5" ht="15">
      <c r="A7" s="3">
        <v>17</v>
      </c>
      <c r="B7" s="4" t="s">
        <v>19</v>
      </c>
      <c r="C7" s="3">
        <v>18.5</v>
      </c>
      <c r="D7" s="3">
        <v>2</v>
      </c>
      <c r="E7" s="5">
        <v>2</v>
      </c>
    </row>
    <row r="8" spans="1:5" ht="15">
      <c r="A8" s="3">
        <v>18.5</v>
      </c>
      <c r="B8" s="4" t="s">
        <v>19</v>
      </c>
      <c r="C8" s="3">
        <v>20</v>
      </c>
      <c r="D8" s="3">
        <v>2.25</v>
      </c>
      <c r="E8" s="5" t="s">
        <v>22</v>
      </c>
    </row>
    <row r="9" spans="1:5" ht="15">
      <c r="A9" s="3">
        <v>20</v>
      </c>
      <c r="B9" s="4" t="s">
        <v>19</v>
      </c>
      <c r="C9" s="3">
        <v>21.5</v>
      </c>
      <c r="D9" s="3">
        <v>2.5</v>
      </c>
      <c r="E9" s="5" t="s">
        <v>23</v>
      </c>
    </row>
    <row r="10" spans="1:5" ht="15">
      <c r="A10" s="3">
        <v>21.5</v>
      </c>
      <c r="B10" s="4" t="s">
        <v>19</v>
      </c>
      <c r="C10" s="3">
        <v>23</v>
      </c>
      <c r="D10" s="3">
        <v>2.75</v>
      </c>
      <c r="E10" s="5" t="s">
        <v>24</v>
      </c>
    </row>
    <row r="11" spans="1:5" ht="15">
      <c r="A11" s="3">
        <v>23</v>
      </c>
      <c r="B11" s="4" t="s">
        <v>19</v>
      </c>
      <c r="C11" s="3">
        <v>24</v>
      </c>
      <c r="D11" s="3">
        <v>3</v>
      </c>
      <c r="E11" s="5" t="s">
        <v>45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1"/>
  <sheetViews>
    <sheetView workbookViewId="0" topLeftCell="A3">
      <selection activeCell="C39" sqref="C39"/>
    </sheetView>
  </sheetViews>
  <sheetFormatPr defaultColWidth="8.796875" defaultRowHeight="15"/>
  <cols>
    <col min="1" max="1" width="13.69921875" style="0" bestFit="1" customWidth="1"/>
    <col min="2" max="2" width="15.5" style="0" bestFit="1" customWidth="1"/>
  </cols>
  <sheetData>
    <row r="1" ht="15" hidden="1">
      <c r="A1" s="1" t="s">
        <v>31</v>
      </c>
    </row>
    <row r="2" ht="15" hidden="1">
      <c r="A2">
        <f>B5</f>
        <v>1</v>
      </c>
    </row>
    <row r="3" ht="15">
      <c r="A3" s="2" t="s">
        <v>46</v>
      </c>
    </row>
    <row r="4" ht="15">
      <c r="A4" s="1"/>
    </row>
    <row r="5" spans="1:2" ht="15">
      <c r="A5" s="1" t="s">
        <v>36</v>
      </c>
      <c r="B5" s="14">
        <v>1</v>
      </c>
    </row>
    <row r="6" spans="1:2" ht="15">
      <c r="A6" s="1" t="s">
        <v>37</v>
      </c>
      <c r="B6" t="str">
        <f>IF(ISNA(VLOOKUP(B5,opiskelijat,2,FALSE)),"Väärä opiskelija ID",VLOOKUP(B5,opiskelijat,2,FALSE))</f>
        <v>Ankka Hupu</v>
      </c>
    </row>
    <row r="7" ht="15">
      <c r="A7" s="1"/>
    </row>
    <row r="8" ht="15">
      <c r="A8" s="1"/>
    </row>
    <row r="9" spans="1:2" ht="15" hidden="1">
      <c r="A9" s="1" t="s">
        <v>35</v>
      </c>
      <c r="B9">
        <f>IF(ISNA(VLOOKUP(B5,harkat,4,FALSE)),"Hylätty",VLOOKUP(B5,harkat,4,FALSE))</f>
        <v>36944</v>
      </c>
    </row>
    <row r="10" spans="1:2" ht="15" hidden="1">
      <c r="A10" s="1" t="s">
        <v>35</v>
      </c>
      <c r="B10">
        <f>IF(ISNA(VLOOKUP(B5,harkat,5,FALSE)),"Hylätty",VLOOKUP(B5,harkat,5,FALSE))</f>
        <v>36944</v>
      </c>
    </row>
    <row r="11" spans="1:3" ht="15">
      <c r="A11" s="1" t="s">
        <v>38</v>
      </c>
      <c r="B11">
        <f>IF(C11="",IF(DMAX(tentit,10,A1:A2)=0,"Arvosana puuttuu",DMAX(tentit,10,A1:A2)),"Hylätty")</f>
        <v>2</v>
      </c>
      <c r="C11">
        <f>IF(IF(ISNA(OR(B9="Hylätty",B10="Hylätty")),TRUE,OR(B9="Hylätty",B10="Hylätty")),"Kurssin harjoitustyö puttuu","")</f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3:C8"/>
  <sheetViews>
    <sheetView workbookViewId="0" topLeftCell="A1">
      <selection activeCell="D35" sqref="D35"/>
    </sheetView>
  </sheetViews>
  <sheetFormatPr defaultColWidth="8.796875" defaultRowHeight="15"/>
  <cols>
    <col min="1" max="1" width="13.796875" style="0" customWidth="1"/>
    <col min="2" max="2" width="13.59765625" style="0" bestFit="1" customWidth="1"/>
    <col min="3" max="3" width="3.296875" style="0" bestFit="1" customWidth="1"/>
    <col min="4" max="4" width="10.5" style="0" customWidth="1"/>
    <col min="5" max="5" width="10.5" style="0" bestFit="1" customWidth="1"/>
  </cols>
  <sheetData>
    <row r="3" spans="1:3" ht="15">
      <c r="A3" s="10" t="s">
        <v>41</v>
      </c>
      <c r="B3" s="10" t="s">
        <v>39</v>
      </c>
      <c r="C3" s="9"/>
    </row>
    <row r="4" spans="1:3" ht="15">
      <c r="A4" s="10" t="s">
        <v>0</v>
      </c>
      <c r="B4" s="7" t="s">
        <v>42</v>
      </c>
      <c r="C4" s="18" t="s">
        <v>43</v>
      </c>
    </row>
    <row r="5" spans="1:3" ht="15">
      <c r="A5" s="7" t="s">
        <v>10</v>
      </c>
      <c r="B5" s="11"/>
      <c r="C5" s="19">
        <v>2</v>
      </c>
    </row>
    <row r="6" spans="1:3" ht="15">
      <c r="A6" s="8" t="s">
        <v>11</v>
      </c>
      <c r="B6" s="12"/>
      <c r="C6" s="20">
        <v>3</v>
      </c>
    </row>
    <row r="7" spans="1:3" ht="15">
      <c r="A7" s="8" t="s">
        <v>12</v>
      </c>
      <c r="B7" s="12"/>
      <c r="C7" s="20">
        <v>3</v>
      </c>
    </row>
    <row r="8" spans="1:3" ht="15">
      <c r="A8" s="16" t="s">
        <v>14</v>
      </c>
      <c r="B8" s="17">
        <v>3</v>
      </c>
      <c r="C8" s="2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2001-02-26T09:20:11Z</cp:lastPrinted>
  <dcterms:created xsi:type="dcterms:W3CDTF">2001-02-12T08:19:19Z</dcterms:created>
  <dcterms:modified xsi:type="dcterms:W3CDTF">2001-02-27T11:58:36Z</dcterms:modified>
  <cp:category/>
  <cp:version/>
  <cp:contentType/>
  <cp:contentStatus/>
</cp:coreProperties>
</file>